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media/image4.png" ContentType="image/pn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элей" sheetId="1" state="visible" r:id="rId2"/>
    <sheet name="Алекс123" sheetId="2" state="visible" r:id="rId3"/>
  </sheets>
  <definedNames>
    <definedName function="false" hidden="false" name="b" vbProcedure="false">Рэлей!$E$6</definedName>
    <definedName function="false" hidden="false" name="Va" vbProcedure="false">Рэлей!$E$5</definedName>
    <definedName function="false" hidden="false" name="Vi" vbProcedure="false">Рэлей!$E$3</definedName>
    <definedName function="false" hidden="false" name="Vs" vbProcedure="false">Рэлей!$E$4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<sst xmlns="http://schemas.openxmlformats.org/spreadsheetml/2006/main" count="54" uniqueCount="44">
  <si>
    <t xml:space="preserve">Формула</t>
  </si>
  <si>
    <t xml:space="preserve">Ед Изм</t>
  </si>
  <si>
    <t xml:space="preserve">Значение</t>
  </si>
  <si>
    <t xml:space="preserve">Скорость ИВ</t>
  </si>
  <si>
    <t xml:space="preserve">Vi</t>
  </si>
  <si>
    <t xml:space="preserve">m/s</t>
  </si>
  <si>
    <t xml:space="preserve">Скорость доски</t>
  </si>
  <si>
    <t xml:space="preserve">Vs</t>
  </si>
  <si>
    <t xml:space="preserve">Скорость Вымп В</t>
  </si>
  <si>
    <t xml:space="preserve">Va</t>
  </si>
  <si>
    <t xml:space="preserve">Угол Вымп В</t>
  </si>
  <si>
    <t xml:space="preserve">b</t>
  </si>
  <si>
    <t xml:space="preserve">deg</t>
  </si>
  <si>
    <t xml:space="preserve">Угол атаки паруса</t>
  </si>
  <si>
    <t xml:space="preserve">A</t>
  </si>
  <si>
    <t xml:space="preserve">Угол закрытия паруса</t>
  </si>
  <si>
    <t xml:space="preserve">a</t>
  </si>
  <si>
    <t xml:space="preserve">Площадь паруса</t>
  </si>
  <si>
    <t xml:space="preserve">S</t>
  </si>
  <si>
    <t xml:space="preserve">m2</t>
  </si>
  <si>
    <t xml:space="preserve">Коэф ПС</t>
  </si>
  <si>
    <t xml:space="preserve">CL</t>
  </si>
  <si>
    <t xml:space="preserve">Коэф сопр</t>
  </si>
  <si>
    <t xml:space="preserve">CD</t>
  </si>
  <si>
    <t xml:space="preserve">Плотность воздуха</t>
  </si>
  <si>
    <t xml:space="preserve">p</t>
  </si>
  <si>
    <t xml:space="preserve">kg/m3</t>
  </si>
  <si>
    <t xml:space="preserve">ПС</t>
  </si>
  <si>
    <t xml:space="preserve">L</t>
  </si>
  <si>
    <t xml:space="preserve">N</t>
  </si>
  <si>
    <t xml:space="preserve">Сопротивление паруса</t>
  </si>
  <si>
    <t xml:space="preserve">D</t>
  </si>
  <si>
    <t xml:space="preserve">Тяга</t>
  </si>
  <si>
    <t xml:space="preserve">F</t>
  </si>
  <si>
    <t xml:space="preserve">Курсовое сопротивление паруса</t>
  </si>
  <si>
    <t xml:space="preserve">Rs</t>
  </si>
  <si>
    <t xml:space="preserve">Speed</t>
  </si>
  <si>
    <t xml:space="preserve">Thrust</t>
  </si>
  <si>
    <t xml:space="preserve">Drag</t>
  </si>
  <si>
    <t xml:space="preserve">Vb</t>
  </si>
  <si>
    <t xml:space="preserve">Fn</t>
  </si>
  <si>
    <t xml:space="preserve">Ft</t>
  </si>
  <si>
    <t xml:space="preserve">Fdn</t>
  </si>
  <si>
    <t xml:space="preserve">Fd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</si>
</sst>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4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18</xdr:row>
      <xdr:rowOff>0</xdr:rowOff>
    </xdr:from>
    <xdr:to>
      <xdr:col>3</xdr:col>
      <xdr:colOff>501480</xdr:colOff>
      <xdr:row>37</xdr:row>
      <xdr:rowOff>96480</xdr:rowOff>
    </xdr:to>
    <xdr:pic>
      <xdr:nvPicPr>
        <xdr:cNvPr id="0" name="Image 1" descr=""/>
        <xdr:cNvPicPr/>
      </xdr:nvPicPr>
      <xdr:blipFill>
        <a:blip r:embed="rId1"/>
        <a:stretch/>
      </xdr:blipFill>
      <xdr:spPr>
        <a:xfrm>
          <a:off x="0" y="2926080"/>
          <a:ext cx="4894200" cy="31849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V36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pane xSplit="4" ySplit="2" topLeftCell="E21" activePane="bottomRight" state="frozen"/>
      <selection pane="topLeft" activeCell="A1" activeCellId="0" sqref="A1"/>
      <selection pane="topRight" activeCell="E1" activeCellId="0" sqref="E1"/>
      <selection pane="bottomLeft" activeCell="A21" activeCellId="0" sqref="A21"/>
      <selection pane="bottomRight" activeCell="A19" activeCellId="0" sqref="A19"/>
    </sheetView>
  </sheetViews>
  <sheetFormatPr defaultRowHeight="12.8" zeroHeight="false" outlineLevelRow="0" outlineLevelCol="0"/>
  <cols>
    <col collapsed="false" customWidth="true" hidden="false" outlineLevel="0" max="1" min="1" style="0" width="29.44"/>
    <col collapsed="false" customWidth="true" hidden="false" outlineLevel="0" max="2" min="2" style="0" width="6.42"/>
    <col collapsed="false" customWidth="true" hidden="false" outlineLevel="0" max="3" min="3" style="0" width="26.39"/>
    <col collapsed="false" customWidth="true" hidden="false" outlineLevel="0" max="4" min="4" style="0" width="7.29"/>
    <col collapsed="false" customWidth="true" hidden="false" outlineLevel="0" max="5" min="5" style="0" width="7.9"/>
    <col collapsed="false" customWidth="false" hidden="false" outlineLevel="0" max="1025" min="6" style="0" width="11.52"/>
  </cols>
  <sheetData>
    <row r="2" customFormat="false" ht="12.8" hidden="false" customHeight="false" outlineLevel="0" collapsed="false">
      <c r="C2" s="1" t="s">
        <v>0</v>
      </c>
      <c r="D2" s="1" t="s">
        <v>1</v>
      </c>
      <c r="E2" s="1" t="s">
        <v>2</v>
      </c>
      <c r="F2" s="1"/>
    </row>
    <row r="3" customFormat="false" ht="12.8" hidden="false" customHeight="false" outlineLevel="0" collapsed="false">
      <c r="A3" s="0" t="s">
        <v>3</v>
      </c>
      <c r="B3" s="0" t="s">
        <v>4</v>
      </c>
      <c r="D3" s="0" t="s">
        <v>5</v>
      </c>
      <c r="E3" s="2" t="n">
        <v>8</v>
      </c>
      <c r="F3" s="2" t="n">
        <v>8</v>
      </c>
      <c r="G3" s="2" t="n">
        <v>8</v>
      </c>
      <c r="H3" s="2" t="n">
        <v>8</v>
      </c>
      <c r="I3" s="2" t="n">
        <v>8</v>
      </c>
      <c r="J3" s="2" t="n">
        <v>8</v>
      </c>
      <c r="K3" s="2" t="n">
        <v>8</v>
      </c>
      <c r="L3" s="2" t="n">
        <v>8</v>
      </c>
      <c r="M3" s="2" t="n">
        <v>8</v>
      </c>
      <c r="N3" s="2" t="n">
        <v>8</v>
      </c>
      <c r="O3" s="2" t="n">
        <v>8</v>
      </c>
      <c r="P3" s="2" t="n">
        <v>8</v>
      </c>
      <c r="Q3" s="2" t="n">
        <v>8</v>
      </c>
      <c r="R3" s="2" t="n">
        <v>8</v>
      </c>
      <c r="S3" s="2" t="n">
        <v>8</v>
      </c>
      <c r="T3" s="2" t="n">
        <v>8</v>
      </c>
      <c r="U3" s="2" t="n">
        <v>8</v>
      </c>
      <c r="V3" s="2"/>
    </row>
    <row r="4" customFormat="false" ht="12.8" hidden="false" customHeight="false" outlineLevel="0" collapsed="false">
      <c r="A4" s="0" t="s">
        <v>6</v>
      </c>
      <c r="B4" s="0" t="s">
        <v>7</v>
      </c>
      <c r="D4" s="0" t="s">
        <v>5</v>
      </c>
      <c r="E4" s="2" t="n">
        <v>0</v>
      </c>
      <c r="F4" s="2" t="n">
        <f aca="false">E4+1</f>
        <v>1</v>
      </c>
      <c r="G4" s="2" t="n">
        <f aca="false">F4+1</f>
        <v>2</v>
      </c>
      <c r="H4" s="2" t="n">
        <f aca="false">G4+1</f>
        <v>3</v>
      </c>
      <c r="I4" s="2" t="n">
        <f aca="false">H4+1</f>
        <v>4</v>
      </c>
      <c r="J4" s="2" t="n">
        <f aca="false">I4+1</f>
        <v>5</v>
      </c>
      <c r="K4" s="2" t="n">
        <f aca="false">J4+1</f>
        <v>6</v>
      </c>
      <c r="L4" s="2" t="n">
        <f aca="false">K4+1</f>
        <v>7</v>
      </c>
      <c r="M4" s="2" t="n">
        <f aca="false">L4+1</f>
        <v>8</v>
      </c>
      <c r="N4" s="2" t="n">
        <f aca="false">M4+1</f>
        <v>9</v>
      </c>
      <c r="O4" s="2" t="n">
        <f aca="false">N4+1</f>
        <v>10</v>
      </c>
      <c r="P4" s="2" t="n">
        <f aca="false">O4+1</f>
        <v>11</v>
      </c>
      <c r="Q4" s="2" t="n">
        <f aca="false">P4+1</f>
        <v>12</v>
      </c>
      <c r="R4" s="2" t="n">
        <f aca="false">Q4+1</f>
        <v>13</v>
      </c>
      <c r="S4" s="2" t="n">
        <f aca="false">R4+1</f>
        <v>14</v>
      </c>
      <c r="T4" s="2" t="n">
        <f aca="false">S4+1</f>
        <v>15</v>
      </c>
      <c r="U4" s="2" t="n">
        <f aca="false">T4+1</f>
        <v>16</v>
      </c>
      <c r="V4" s="2"/>
    </row>
    <row r="5" customFormat="false" ht="12.8" hidden="false" customHeight="false" outlineLevel="0" collapsed="false">
      <c r="A5" s="3" t="s">
        <v>8</v>
      </c>
      <c r="B5" s="0" t="s">
        <v>9</v>
      </c>
      <c r="C5" s="4" t="str">
        <f aca="false">_xlfn.FORMULATEXT(E5)</f>
        <v>=SQRT(E3^2+E4^2)</v>
      </c>
      <c r="D5" s="3" t="s">
        <v>5</v>
      </c>
      <c r="E5" s="2" t="n">
        <f aca="false">SQRT(E3^2+E4^2)</f>
        <v>8</v>
      </c>
      <c r="F5" s="2" t="n">
        <f aca="false">SQRT(F3^2+F4^2)</f>
        <v>8.06225774829855</v>
      </c>
      <c r="G5" s="2" t="n">
        <f aca="false">SQRT(G3^2+G4^2)</f>
        <v>8.24621125123532</v>
      </c>
      <c r="H5" s="2" t="n">
        <f aca="false">SQRT(H3^2+H4^2)</f>
        <v>8.54400374531753</v>
      </c>
      <c r="I5" s="2" t="n">
        <f aca="false">SQRT(I3^2+I4^2)</f>
        <v>8.94427190999916</v>
      </c>
      <c r="J5" s="2" t="n">
        <f aca="false">SQRT(J3^2+J4^2)</f>
        <v>9.4339811320566</v>
      </c>
      <c r="K5" s="2" t="n">
        <f aca="false">SQRT(K3^2+K4^2)</f>
        <v>10</v>
      </c>
      <c r="L5" s="2" t="n">
        <f aca="false">SQRT(L3^2+L4^2)</f>
        <v>10.6301458127347</v>
      </c>
      <c r="M5" s="2" t="n">
        <f aca="false">SQRT(M3^2+M4^2)</f>
        <v>11.3137084989848</v>
      </c>
      <c r="N5" s="2" t="n">
        <f aca="false">SQRT(N3^2+N4^2)</f>
        <v>12.0415945787923</v>
      </c>
      <c r="O5" s="2" t="n">
        <f aca="false">SQRT(O3^2+O4^2)</f>
        <v>12.8062484748657</v>
      </c>
      <c r="P5" s="2" t="n">
        <f aca="false">SQRT(P3^2+P4^2)</f>
        <v>13.6014705087354</v>
      </c>
      <c r="Q5" s="2" t="n">
        <f aca="false">SQRT(Q3^2+Q4^2)</f>
        <v>14.422205101856</v>
      </c>
      <c r="R5" s="2" t="n">
        <f aca="false">SQRT(R3^2+R4^2)</f>
        <v>15.2643375224737</v>
      </c>
      <c r="S5" s="2" t="n">
        <f aca="false">SQRT(S3^2+S4^2)</f>
        <v>16.1245154965971</v>
      </c>
      <c r="T5" s="2" t="n">
        <f aca="false">SQRT(T3^2+T4^2)</f>
        <v>17</v>
      </c>
      <c r="U5" s="2" t="n">
        <f aca="false">SQRT(U3^2+U4^2)</f>
        <v>17.8885438199983</v>
      </c>
      <c r="V5" s="2"/>
    </row>
    <row r="6" customFormat="false" ht="12.8" hidden="false" customHeight="false" outlineLevel="0" collapsed="false">
      <c r="A6" s="3" t="s">
        <v>10</v>
      </c>
      <c r="B6" s="0" t="s">
        <v>11</v>
      </c>
      <c r="C6" s="3" t="str">
        <f aca="false">_xlfn.FORMULATEXT(E6)</f>
        <v>=90-DEGREES(ATAN(E4/E3))</v>
      </c>
      <c r="D6" s="3" t="s">
        <v>12</v>
      </c>
      <c r="E6" s="2" t="n">
        <f aca="false">90-DEGREES(ATAN(E4/E3))</f>
        <v>90</v>
      </c>
      <c r="F6" s="2" t="n">
        <f aca="false">90-DEGREES(ATAN(F4/F3))</f>
        <v>82.8749836510982</v>
      </c>
      <c r="G6" s="2" t="n">
        <f aca="false">90-DEGREES(ATAN(G4/G3))</f>
        <v>75.9637565320735</v>
      </c>
      <c r="H6" s="2" t="n">
        <f aca="false">90-DEGREES(ATAN(H4/H3))</f>
        <v>69.4439547804165</v>
      </c>
      <c r="I6" s="2" t="n">
        <f aca="false">90-DEGREES(ATAN(I4/I3))</f>
        <v>63.434948822922</v>
      </c>
      <c r="J6" s="2" t="n">
        <f aca="false">90-DEGREES(ATAN(J4/J3))</f>
        <v>57.9946167919165</v>
      </c>
      <c r="K6" s="2" t="n">
        <f aca="false">90-DEGREES(ATAN(K4/K3))</f>
        <v>53.130102354156</v>
      </c>
      <c r="L6" s="2" t="n">
        <f aca="false">90-DEGREES(ATAN(L4/L3))</f>
        <v>48.8140748342904</v>
      </c>
      <c r="M6" s="2" t="n">
        <f aca="false">90-DEGREES(ATAN(M4/M3))</f>
        <v>45</v>
      </c>
      <c r="N6" s="2" t="n">
        <f aca="false">90-DEGREES(ATAN(N4/N3))</f>
        <v>41.6335393365702</v>
      </c>
      <c r="O6" s="2" t="n">
        <f aca="false">90-DEGREES(ATAN(O4/O3))</f>
        <v>38.6598082540901</v>
      </c>
      <c r="P6" s="2" t="n">
        <f aca="false">90-DEGREES(ATAN(P4/P3))</f>
        <v>36.0273733851036</v>
      </c>
      <c r="Q6" s="2" t="n">
        <f aca="false">90-DEGREES(ATAN(Q4/Q3))</f>
        <v>33.6900675259798</v>
      </c>
      <c r="R6" s="2" t="n">
        <f aca="false">90-DEGREES(ATAN(R4/R3))</f>
        <v>31.6075022462489</v>
      </c>
      <c r="S6" s="2" t="n">
        <f aca="false">90-DEGREES(ATAN(S4/S3))</f>
        <v>29.7448812969422</v>
      </c>
      <c r="T6" s="2" t="n">
        <f aca="false">90-DEGREES(ATAN(T4/T3))</f>
        <v>28.0724869358529</v>
      </c>
      <c r="U6" s="2" t="n">
        <f aca="false">90-DEGREES(ATAN(U4/U3))</f>
        <v>26.565051177078</v>
      </c>
      <c r="V6" s="2"/>
    </row>
    <row r="7" customFormat="false" ht="12.8" hidden="false" customHeight="false" outlineLevel="0" collapsed="false">
      <c r="A7" s="0" t="s">
        <v>13</v>
      </c>
      <c r="B7" s="0" t="s">
        <v>14</v>
      </c>
      <c r="D7" s="0" t="s">
        <v>12</v>
      </c>
      <c r="E7" s="2" t="n">
        <v>20</v>
      </c>
      <c r="F7" s="2" t="n">
        <v>20</v>
      </c>
      <c r="G7" s="2" t="n">
        <v>20</v>
      </c>
      <c r="H7" s="2" t="n">
        <v>20</v>
      </c>
      <c r="I7" s="2" t="n">
        <v>20</v>
      </c>
      <c r="J7" s="2" t="n">
        <v>20</v>
      </c>
      <c r="K7" s="2" t="n">
        <v>20</v>
      </c>
      <c r="L7" s="2" t="n">
        <v>20</v>
      </c>
      <c r="M7" s="2" t="n">
        <v>20</v>
      </c>
      <c r="N7" s="2" t="n">
        <v>20</v>
      </c>
      <c r="O7" s="2" t="n">
        <v>20</v>
      </c>
      <c r="P7" s="2" t="n">
        <v>20</v>
      </c>
      <c r="Q7" s="2" t="n">
        <v>20</v>
      </c>
      <c r="R7" s="2" t="n">
        <v>20</v>
      </c>
      <c r="S7" s="2" t="n">
        <v>20</v>
      </c>
      <c r="T7" s="2" t="n">
        <v>20</v>
      </c>
      <c r="U7" s="2" t="n">
        <v>20</v>
      </c>
      <c r="V7" s="2"/>
    </row>
    <row r="8" customFormat="false" ht="12.8" hidden="false" customHeight="false" outlineLevel="0" collapsed="false">
      <c r="A8" s="0" t="s">
        <v>15</v>
      </c>
      <c r="B8" s="0" t="s">
        <v>16</v>
      </c>
      <c r="C8" s="3" t="str">
        <f aca="false">_xlfn.FORMULATEXT(E8)</f>
        <v>=E6-E7</v>
      </c>
      <c r="D8" s="3" t="s">
        <v>12</v>
      </c>
      <c r="E8" s="2" t="n">
        <f aca="false">E6-E7</f>
        <v>70</v>
      </c>
      <c r="F8" s="2" t="n">
        <f aca="false">F6-F7</f>
        <v>62.8749836510982</v>
      </c>
      <c r="G8" s="2" t="n">
        <f aca="false">G6-G7</f>
        <v>55.9637565320735</v>
      </c>
      <c r="H8" s="2" t="n">
        <f aca="false">H6-H7</f>
        <v>49.4439547804165</v>
      </c>
      <c r="I8" s="2" t="n">
        <f aca="false">I6-I7</f>
        <v>43.434948822922</v>
      </c>
      <c r="J8" s="2" t="n">
        <f aca="false">J6-J7</f>
        <v>37.9946167919165</v>
      </c>
      <c r="K8" s="2" t="n">
        <f aca="false">K6-K7</f>
        <v>33.130102354156</v>
      </c>
      <c r="L8" s="2" t="n">
        <f aca="false">L6-L7</f>
        <v>28.8140748342904</v>
      </c>
      <c r="M8" s="2" t="n">
        <f aca="false">M6-M7</f>
        <v>25</v>
      </c>
      <c r="N8" s="2" t="n">
        <f aca="false">N6-N7</f>
        <v>21.6335393365702</v>
      </c>
      <c r="O8" s="2" t="n">
        <f aca="false">O6-O7</f>
        <v>18.6598082540901</v>
      </c>
      <c r="P8" s="2" t="n">
        <f aca="false">P6-P7</f>
        <v>16.0273733851036</v>
      </c>
      <c r="Q8" s="2" t="n">
        <f aca="false">Q6-Q7</f>
        <v>13.6900675259798</v>
      </c>
      <c r="R8" s="2" t="n">
        <f aca="false">R6-R7</f>
        <v>11.6075022462489</v>
      </c>
      <c r="S8" s="2" t="n">
        <f aca="false">S6-S7</f>
        <v>9.74488129694222</v>
      </c>
      <c r="T8" s="2" t="n">
        <f aca="false">T6-T7</f>
        <v>8.07248693585295</v>
      </c>
      <c r="U8" s="2" t="n">
        <f aca="false">U6-U7</f>
        <v>6.56505117707799</v>
      </c>
      <c r="V8" s="2"/>
    </row>
    <row r="9" customFormat="false" ht="12.8" hidden="false" customHeight="false" outlineLevel="0" collapsed="false">
      <c r="A9" s="0" t="s">
        <v>17</v>
      </c>
      <c r="B9" s="0" t="s">
        <v>18</v>
      </c>
      <c r="D9" s="0" t="s">
        <v>19</v>
      </c>
      <c r="E9" s="2" t="n">
        <v>8</v>
      </c>
      <c r="F9" s="2" t="n">
        <v>8</v>
      </c>
      <c r="G9" s="2" t="n">
        <v>8</v>
      </c>
      <c r="H9" s="2" t="n">
        <v>8</v>
      </c>
      <c r="I9" s="2" t="n">
        <v>8</v>
      </c>
      <c r="J9" s="2" t="n">
        <v>8</v>
      </c>
      <c r="K9" s="2" t="n">
        <v>8</v>
      </c>
      <c r="L9" s="2" t="n">
        <v>8</v>
      </c>
      <c r="M9" s="2" t="n">
        <v>8</v>
      </c>
      <c r="N9" s="2" t="n">
        <v>8</v>
      </c>
      <c r="O9" s="2" t="n">
        <v>8</v>
      </c>
      <c r="P9" s="2" t="n">
        <v>8</v>
      </c>
      <c r="Q9" s="2" t="n">
        <v>8</v>
      </c>
      <c r="R9" s="2" t="n">
        <v>8</v>
      </c>
      <c r="S9" s="2" t="n">
        <v>8</v>
      </c>
      <c r="T9" s="2" t="n">
        <v>8</v>
      </c>
      <c r="U9" s="2" t="n">
        <v>8</v>
      </c>
      <c r="V9" s="2"/>
    </row>
    <row r="10" customFormat="false" ht="12.8" hidden="false" customHeight="false" outlineLevel="0" collapsed="false">
      <c r="A10" s="0" t="s">
        <v>20</v>
      </c>
      <c r="B10" s="0" t="s">
        <v>21</v>
      </c>
      <c r="E10" s="2" t="n">
        <v>1.2</v>
      </c>
      <c r="F10" s="2" t="n">
        <v>1.2</v>
      </c>
      <c r="G10" s="2" t="n">
        <v>1.2</v>
      </c>
      <c r="H10" s="2" t="n">
        <v>1.2</v>
      </c>
      <c r="I10" s="2" t="n">
        <v>1.2</v>
      </c>
      <c r="J10" s="2" t="n">
        <v>1.2</v>
      </c>
      <c r="K10" s="2" t="n">
        <v>1.2</v>
      </c>
      <c r="L10" s="2" t="n">
        <v>1.2</v>
      </c>
      <c r="M10" s="2" t="n">
        <v>1.2</v>
      </c>
      <c r="N10" s="2" t="n">
        <v>1.2</v>
      </c>
      <c r="O10" s="2" t="n">
        <v>1.2</v>
      </c>
      <c r="P10" s="2" t="n">
        <v>1.2</v>
      </c>
      <c r="Q10" s="2" t="n">
        <v>1.2</v>
      </c>
      <c r="R10" s="2" t="n">
        <v>1.2</v>
      </c>
      <c r="S10" s="2" t="n">
        <v>1.2</v>
      </c>
      <c r="T10" s="2" t="n">
        <v>1.2</v>
      </c>
      <c r="U10" s="2" t="n">
        <v>1.2</v>
      </c>
      <c r="V10" s="2"/>
    </row>
    <row r="11" customFormat="false" ht="12.8" hidden="false" customHeight="false" outlineLevel="0" collapsed="false">
      <c r="A11" s="0" t="s">
        <v>22</v>
      </c>
      <c r="B11" s="0" t="s">
        <v>23</v>
      </c>
      <c r="E11" s="2" t="n">
        <v>0.1</v>
      </c>
      <c r="F11" s="2" t="n">
        <v>0.1</v>
      </c>
      <c r="G11" s="2" t="n">
        <v>0.1</v>
      </c>
      <c r="H11" s="2" t="n">
        <v>0.1</v>
      </c>
      <c r="I11" s="2" t="n">
        <v>0.1</v>
      </c>
      <c r="J11" s="2" t="n">
        <v>0.1</v>
      </c>
      <c r="K11" s="2" t="n">
        <v>0.1</v>
      </c>
      <c r="L11" s="2" t="n">
        <v>0.1</v>
      </c>
      <c r="M11" s="2" t="n">
        <v>0.1</v>
      </c>
      <c r="N11" s="2" t="n">
        <v>0.1</v>
      </c>
      <c r="O11" s="2" t="n">
        <v>0.1</v>
      </c>
      <c r="P11" s="2" t="n">
        <v>0.1</v>
      </c>
      <c r="Q11" s="2" t="n">
        <v>0.1</v>
      </c>
      <c r="R11" s="2" t="n">
        <v>0.1</v>
      </c>
      <c r="S11" s="2" t="n">
        <v>0.1</v>
      </c>
      <c r="T11" s="2" t="n">
        <v>0.1</v>
      </c>
      <c r="U11" s="2" t="n">
        <v>0.1</v>
      </c>
      <c r="V11" s="2"/>
    </row>
    <row r="12" customFormat="false" ht="12.8" hidden="false" customHeight="false" outlineLevel="0" collapsed="false">
      <c r="A12" s="0" t="s">
        <v>24</v>
      </c>
      <c r="B12" s="0" t="s">
        <v>25</v>
      </c>
      <c r="D12" s="0" t="s">
        <v>26</v>
      </c>
      <c r="E12" s="2" t="n">
        <v>1.2</v>
      </c>
      <c r="F12" s="2" t="n">
        <v>1.2</v>
      </c>
      <c r="G12" s="2" t="n">
        <v>1.2</v>
      </c>
      <c r="H12" s="2" t="n">
        <v>1.2</v>
      </c>
      <c r="I12" s="2" t="n">
        <v>1.2</v>
      </c>
      <c r="J12" s="2" t="n">
        <v>1.2</v>
      </c>
      <c r="K12" s="2" t="n">
        <v>1.2</v>
      </c>
      <c r="L12" s="2" t="n">
        <v>1.2</v>
      </c>
      <c r="M12" s="2" t="n">
        <v>1.2</v>
      </c>
      <c r="N12" s="2" t="n">
        <v>1.2</v>
      </c>
      <c r="O12" s="2" t="n">
        <v>1.2</v>
      </c>
      <c r="P12" s="2" t="n">
        <v>1.2</v>
      </c>
      <c r="Q12" s="2" t="n">
        <v>1.2</v>
      </c>
      <c r="R12" s="2" t="n">
        <v>1.2</v>
      </c>
      <c r="S12" s="2" t="n">
        <v>1.2</v>
      </c>
      <c r="T12" s="2" t="n">
        <v>1.2</v>
      </c>
      <c r="U12" s="2" t="n">
        <v>1.2</v>
      </c>
      <c r="V12" s="2"/>
    </row>
    <row r="13" customFormat="false" ht="12.8" hidden="false" customHeight="false" outlineLevel="0" collapsed="false">
      <c r="A13" s="0" t="s">
        <v>27</v>
      </c>
      <c r="B13" s="0" t="s">
        <v>28</v>
      </c>
      <c r="C13" s="3" t="str">
        <f aca="false">_xlfn.FORMULATEXT(E13)</f>
        <v>=0.5*E5^2*E12*E9*E10</v>
      </c>
      <c r="D13" s="0" t="s">
        <v>29</v>
      </c>
      <c r="E13" s="2" t="n">
        <f aca="false">0.5*E5^2*E12*E9*E10</f>
        <v>368.64</v>
      </c>
      <c r="F13" s="2" t="n">
        <f aca="false">0.5*F5^2*F12*F9*F10</f>
        <v>374.4</v>
      </c>
      <c r="G13" s="2" t="n">
        <f aca="false">0.5*G5^2*G12*G9*G10</f>
        <v>391.68</v>
      </c>
      <c r="H13" s="2" t="n">
        <f aca="false">0.5*H5^2*H12*H9*H10</f>
        <v>420.48</v>
      </c>
      <c r="I13" s="2" t="n">
        <f aca="false">0.5*I5^2*I12*I9*I10</f>
        <v>460.8</v>
      </c>
      <c r="J13" s="2" t="n">
        <f aca="false">0.5*J5^2*J12*J9*J10</f>
        <v>512.64</v>
      </c>
      <c r="K13" s="2" t="n">
        <f aca="false">0.5*K5^2*K12*K9*K10</f>
        <v>576</v>
      </c>
      <c r="L13" s="2" t="n">
        <f aca="false">0.5*L5^2*L12*L9*L10</f>
        <v>650.88</v>
      </c>
      <c r="M13" s="2" t="n">
        <f aca="false">0.5*M5^2*M12*M9*M10</f>
        <v>737.28</v>
      </c>
      <c r="N13" s="2" t="n">
        <f aca="false">0.5*N5^2*N12*N9*N10</f>
        <v>835.2</v>
      </c>
      <c r="O13" s="2" t="n">
        <f aca="false">0.5*O5^2*O12*O9*O10</f>
        <v>944.64</v>
      </c>
      <c r="P13" s="2" t="n">
        <f aca="false">0.5*P5^2*P12*P9*P10</f>
        <v>1065.6</v>
      </c>
      <c r="Q13" s="2" t="n">
        <f aca="false">0.5*Q5^2*Q12*Q9*Q10</f>
        <v>1198.08</v>
      </c>
      <c r="R13" s="2" t="n">
        <f aca="false">0.5*R5^2*R12*R9*R10</f>
        <v>1342.08</v>
      </c>
      <c r="S13" s="2" t="n">
        <f aca="false">0.5*S5^2*S12*S9*S10</f>
        <v>1497.6</v>
      </c>
      <c r="T13" s="2" t="n">
        <f aca="false">0.5*T5^2*T12*T9*T10</f>
        <v>1664.64</v>
      </c>
      <c r="U13" s="2" t="n">
        <f aca="false">0.5*U5^2*U12*U9*U10</f>
        <v>1843.2</v>
      </c>
      <c r="V13" s="2"/>
    </row>
    <row r="14" customFormat="false" ht="12.8" hidden="false" customHeight="false" outlineLevel="0" collapsed="false">
      <c r="A14" s="0" t="s">
        <v>30</v>
      </c>
      <c r="B14" s="0" t="s">
        <v>31</v>
      </c>
      <c r="C14" s="3" t="str">
        <f aca="false">_xlfn.FORMULATEXT(E14)</f>
        <v>=0.5*E5^2*E12*E9*E11</v>
      </c>
      <c r="D14" s="0" t="s">
        <v>29</v>
      </c>
      <c r="E14" s="2" t="n">
        <f aca="false">0.5*E5^2*E12*E9*E11</f>
        <v>30.72</v>
      </c>
      <c r="F14" s="2" t="n">
        <f aca="false">0.5*F5^2*F12*F9*F11</f>
        <v>31.2</v>
      </c>
      <c r="G14" s="2" t="n">
        <f aca="false">0.5*G5^2*G12*G9*G11</f>
        <v>32.64</v>
      </c>
      <c r="H14" s="2" t="n">
        <f aca="false">0.5*H5^2*H12*H9*H11</f>
        <v>35.04</v>
      </c>
      <c r="I14" s="2" t="n">
        <f aca="false">0.5*I5^2*I12*I9*I11</f>
        <v>38.4</v>
      </c>
      <c r="J14" s="2" t="n">
        <f aca="false">0.5*J5^2*J12*J9*J11</f>
        <v>42.72</v>
      </c>
      <c r="K14" s="2" t="n">
        <f aca="false">0.5*K5^2*K12*K9*K11</f>
        <v>48</v>
      </c>
      <c r="L14" s="2" t="n">
        <f aca="false">0.5*L5^2*L12*L9*L11</f>
        <v>54.24</v>
      </c>
      <c r="M14" s="2" t="n">
        <f aca="false">0.5*M5^2*M12*M9*M11</f>
        <v>61.44</v>
      </c>
      <c r="N14" s="2" t="n">
        <f aca="false">0.5*N5^2*N12*N9*N11</f>
        <v>69.6</v>
      </c>
      <c r="O14" s="2" t="n">
        <f aca="false">0.5*O5^2*O12*O9*O11</f>
        <v>78.72</v>
      </c>
      <c r="P14" s="2" t="n">
        <f aca="false">0.5*P5^2*P12*P9*P11</f>
        <v>88.8</v>
      </c>
      <c r="Q14" s="2" t="n">
        <f aca="false">0.5*Q5^2*Q12*Q9*Q11</f>
        <v>99.84</v>
      </c>
      <c r="R14" s="2" t="n">
        <f aca="false">0.5*R5^2*R12*R9*R11</f>
        <v>111.84</v>
      </c>
      <c r="S14" s="2" t="n">
        <f aca="false">0.5*S5^2*S12*S9*S11</f>
        <v>124.8</v>
      </c>
      <c r="T14" s="2" t="n">
        <f aca="false">0.5*T5^2*T12*T9*T11</f>
        <v>138.72</v>
      </c>
      <c r="U14" s="2" t="n">
        <f aca="false">0.5*U5^2*U12*U9*U11</f>
        <v>153.6</v>
      </c>
      <c r="V14" s="2"/>
    </row>
    <row r="15" customFormat="false" ht="12.8" hidden="false" customHeight="false" outlineLevel="0" collapsed="false"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customFormat="false" ht="12.8" hidden="false" customHeight="false" outlineLevel="0" collapsed="false">
      <c r="A16" s="0" t="s">
        <v>32</v>
      </c>
      <c r="B16" s="0" t="s">
        <v>33</v>
      </c>
      <c r="C16" s="3" t="str">
        <f aca="false">_xlfn.FORMULATEXT(E16)</f>
        <v>=E13*SIN(RADIANS(E6))</v>
      </c>
      <c r="D16" s="0" t="s">
        <v>29</v>
      </c>
      <c r="E16" s="2" t="n">
        <f aca="false">E13*SIN(RADIANS(E6))</f>
        <v>368.64</v>
      </c>
      <c r="F16" s="2" t="n">
        <f aca="false">F13*SIN(RADIANS(F6))</f>
        <v>371.508837041597</v>
      </c>
      <c r="G16" s="2" t="n">
        <f aca="false">G13*SIN(RADIANS(G6))</f>
        <v>379.985414456924</v>
      </c>
      <c r="H16" s="2" t="n">
        <f aca="false">H13*SIN(RADIANS(H6))</f>
        <v>393.707692584232</v>
      </c>
      <c r="I16" s="2" t="n">
        <f aca="false">I13*SIN(RADIANS(I6))</f>
        <v>412.152049612761</v>
      </c>
      <c r="J16" s="2" t="n">
        <f aca="false">J13*SIN(RADIANS(J6))</f>
        <v>434.717850565168</v>
      </c>
      <c r="K16" s="2" t="n">
        <f aca="false">K13*SIN(RADIANS(K6))</f>
        <v>460.8</v>
      </c>
      <c r="L16" s="2" t="n">
        <f aca="false">L13*SIN(RADIANS(L6))</f>
        <v>489.837119050813</v>
      </c>
      <c r="M16" s="2" t="n">
        <f aca="false">M13*SIN(RADIANS(M6))</f>
        <v>521.335687633218</v>
      </c>
      <c r="N16" s="2" t="n">
        <f aca="false">N13*SIN(RADIANS(N6))</f>
        <v>554.876678190749</v>
      </c>
      <c r="O16" s="2" t="n">
        <f aca="false">O13*SIN(RADIANS(O6))</f>
        <v>590.111929721811</v>
      </c>
      <c r="P16" s="2" t="n">
        <f aca="false">P13*SIN(RADIANS(P6))</f>
        <v>626.755761042529</v>
      </c>
      <c r="Q16" s="2" t="n">
        <f aca="false">Q13*SIN(RADIANS(Q6))</f>
        <v>664.575211093522</v>
      </c>
      <c r="R16" s="2" t="n">
        <f aca="false">R13*SIN(RADIANS(R6))</f>
        <v>703.38067303559</v>
      </c>
      <c r="S16" s="2" t="n">
        <f aca="false">S13*SIN(RADIANS(S6))</f>
        <v>743.017674083194</v>
      </c>
      <c r="T16" s="2" t="n">
        <f aca="false">T13*SIN(RADIANS(T6))</f>
        <v>783.36</v>
      </c>
      <c r="U16" s="2" t="n">
        <f aca="false">U13*SIN(RADIANS(U6))</f>
        <v>824.304099225523</v>
      </c>
      <c r="V16" s="2"/>
    </row>
    <row r="17" customFormat="false" ht="12.8" hidden="false" customHeight="false" outlineLevel="0" collapsed="false">
      <c r="A17" s="0" t="s">
        <v>34</v>
      </c>
      <c r="B17" s="0" t="s">
        <v>35</v>
      </c>
      <c r="C17" s="3" t="str">
        <f aca="false">_xlfn.FORMULATEXT(E17)</f>
        <v>=E14*COS(RADIANS(E6))</v>
      </c>
      <c r="D17" s="0" t="s">
        <v>29</v>
      </c>
      <c r="E17" s="2" t="n">
        <f aca="false">E14*COS(RADIANS(E6))</f>
        <v>1.88105748349033E-015</v>
      </c>
      <c r="F17" s="2" t="n">
        <f aca="false">F14*COS(RADIANS(F6))</f>
        <v>3.8698837191833</v>
      </c>
      <c r="G17" s="2" t="n">
        <f aca="false">G14*COS(RADIANS(G6))</f>
        <v>7.91636280118591</v>
      </c>
      <c r="H17" s="2" t="n">
        <f aca="false">H14*COS(RADIANS(H6))</f>
        <v>12.3033653932572</v>
      </c>
      <c r="I17" s="2" t="n">
        <f aca="false">I14*COS(RADIANS(I6))</f>
        <v>17.1730020671984</v>
      </c>
      <c r="J17" s="2" t="n">
        <f aca="false">J14*COS(RADIANS(J6))</f>
        <v>22.6415547169359</v>
      </c>
      <c r="K17" s="2" t="n">
        <f aca="false">K14*COS(RADIANS(K6))</f>
        <v>28.8</v>
      </c>
      <c r="L17" s="2" t="n">
        <f aca="false">L14*COS(RADIANS(L6))</f>
        <v>35.7172899307884</v>
      </c>
      <c r="M17" s="2" t="n">
        <f aca="false">M14*COS(RADIANS(M6))</f>
        <v>43.4446406361015</v>
      </c>
      <c r="N17" s="2" t="n">
        <f aca="false">N14*COS(RADIANS(N6))</f>
        <v>52.0196885803827</v>
      </c>
      <c r="O17" s="2" t="n">
        <f aca="false">O14*COS(RADIANS(O6))</f>
        <v>61.4699926793553</v>
      </c>
      <c r="P17" s="2" t="n">
        <f aca="false">P14*COS(RADIANS(P6))</f>
        <v>71.8157642861232</v>
      </c>
      <c r="Q17" s="2" t="n">
        <f aca="false">Q14*COS(RADIANS(Q6))</f>
        <v>83.0719013866903</v>
      </c>
      <c r="R17" s="2" t="n">
        <f aca="false">R14*COS(RADIANS(R6))</f>
        <v>95.2494661402362</v>
      </c>
      <c r="S17" s="2" t="n">
        <f aca="false">S14*COS(RADIANS(S6))</f>
        <v>108.356744137133</v>
      </c>
      <c r="T17" s="2" t="n">
        <f aca="false">T14*COS(RADIANS(T6))</f>
        <v>122.4</v>
      </c>
      <c r="U17" s="2" t="n">
        <f aca="false">U14*COS(RADIANS(U6))</f>
        <v>137.384016537587</v>
      </c>
      <c r="V17" s="2"/>
    </row>
    <row r="18" customFormat="false" ht="12.8" hidden="false" customHeight="false" outlineLevel="0" collapsed="false">
      <c r="A18" s="3"/>
      <c r="C18" s="3"/>
      <c r="D18" s="3"/>
      <c r="E18" s="2"/>
      <c r="F18" s="3"/>
    </row>
    <row r="19" customFormat="false" ht="12.8" hidden="false" customHeight="false" outlineLevel="0" collapsed="false">
      <c r="E19" s="1" t="s">
        <v>36</v>
      </c>
      <c r="F19" s="1" t="s">
        <v>37</v>
      </c>
      <c r="G19" s="1" t="s">
        <v>38</v>
      </c>
    </row>
    <row r="20" customFormat="false" ht="12.8" hidden="false" customHeight="false" outlineLevel="0" collapsed="false">
      <c r="E20" s="2" t="n">
        <v>0</v>
      </c>
      <c r="F20" s="2" t="n">
        <v>368.64</v>
      </c>
      <c r="G20" s="2" t="n">
        <v>1.88105748349033E-015</v>
      </c>
    </row>
    <row r="21" customFormat="false" ht="12.8" hidden="false" customHeight="false" outlineLevel="0" collapsed="false">
      <c r="E21" s="2" t="n">
        <v>1</v>
      </c>
      <c r="F21" s="2" t="n">
        <v>371.508837041597</v>
      </c>
      <c r="G21" s="2" t="n">
        <v>3.8698837191833</v>
      </c>
    </row>
    <row r="22" customFormat="false" ht="12.8" hidden="false" customHeight="false" outlineLevel="0" collapsed="false">
      <c r="E22" s="2" t="n">
        <v>2</v>
      </c>
      <c r="F22" s="2" t="n">
        <v>379.985414456924</v>
      </c>
      <c r="G22" s="2" t="n">
        <v>7.91636280118591</v>
      </c>
    </row>
    <row r="23" customFormat="false" ht="12.8" hidden="false" customHeight="false" outlineLevel="0" collapsed="false">
      <c r="E23" s="2" t="n">
        <v>3</v>
      </c>
      <c r="F23" s="2" t="n">
        <v>393.707692584232</v>
      </c>
      <c r="G23" s="2" t="n">
        <v>12.3033653932572</v>
      </c>
    </row>
    <row r="24" customFormat="false" ht="12.8" hidden="false" customHeight="false" outlineLevel="0" collapsed="false">
      <c r="E24" s="2" t="n">
        <v>4</v>
      </c>
      <c r="F24" s="2" t="n">
        <v>412.152049612761</v>
      </c>
      <c r="G24" s="2" t="n">
        <v>17.1730020671984</v>
      </c>
    </row>
    <row r="25" customFormat="false" ht="12.8" hidden="false" customHeight="false" outlineLevel="0" collapsed="false">
      <c r="E25" s="2" t="n">
        <v>5</v>
      </c>
      <c r="F25" s="2" t="n">
        <v>434.717850565168</v>
      </c>
      <c r="G25" s="2" t="n">
        <v>22.6415547169359</v>
      </c>
    </row>
    <row r="26" customFormat="false" ht="12.8" hidden="false" customHeight="false" outlineLevel="0" collapsed="false">
      <c r="E26" s="2" t="n">
        <v>6</v>
      </c>
      <c r="F26" s="2" t="n">
        <v>460.8</v>
      </c>
      <c r="G26" s="2" t="n">
        <v>28.8</v>
      </c>
    </row>
    <row r="27" customFormat="false" ht="12.8" hidden="false" customHeight="false" outlineLevel="0" collapsed="false">
      <c r="E27" s="2" t="n">
        <v>7</v>
      </c>
      <c r="F27" s="2" t="n">
        <v>489.837119050813</v>
      </c>
      <c r="G27" s="2" t="n">
        <v>35.7172899307884</v>
      </c>
    </row>
    <row r="28" customFormat="false" ht="12.8" hidden="false" customHeight="false" outlineLevel="0" collapsed="false">
      <c r="E28" s="2" t="n">
        <v>8</v>
      </c>
      <c r="F28" s="2" t="n">
        <v>521.335687633218</v>
      </c>
      <c r="G28" s="2" t="n">
        <v>43.4446406361015</v>
      </c>
    </row>
    <row r="29" customFormat="false" ht="12.8" hidden="false" customHeight="false" outlineLevel="0" collapsed="false">
      <c r="E29" s="2" t="n">
        <v>9</v>
      </c>
      <c r="F29" s="2" t="n">
        <v>554.876678190749</v>
      </c>
      <c r="G29" s="2" t="n">
        <v>52.0196885803827</v>
      </c>
    </row>
    <row r="30" customFormat="false" ht="12.8" hidden="false" customHeight="false" outlineLevel="0" collapsed="false">
      <c r="E30" s="2" t="n">
        <v>10</v>
      </c>
      <c r="F30" s="2" t="n">
        <v>590.111929721811</v>
      </c>
      <c r="G30" s="2" t="n">
        <v>61.4699926793553</v>
      </c>
    </row>
    <row r="31" customFormat="false" ht="12.8" hidden="false" customHeight="false" outlineLevel="0" collapsed="false">
      <c r="E31" s="2" t="n">
        <v>11</v>
      </c>
      <c r="F31" s="2" t="n">
        <v>626.755761042529</v>
      </c>
      <c r="G31" s="2" t="n">
        <v>71.8157642861232</v>
      </c>
    </row>
    <row r="32" customFormat="false" ht="12.8" hidden="false" customHeight="false" outlineLevel="0" collapsed="false">
      <c r="E32" s="2" t="n">
        <v>12</v>
      </c>
      <c r="F32" s="2" t="n">
        <v>664.575211093522</v>
      </c>
      <c r="G32" s="2" t="n">
        <v>83.0719013866903</v>
      </c>
    </row>
    <row r="33" customFormat="false" ht="12.8" hidden="false" customHeight="false" outlineLevel="0" collapsed="false">
      <c r="E33" s="2" t="n">
        <v>13</v>
      </c>
      <c r="F33" s="2" t="n">
        <v>703.38067303559</v>
      </c>
      <c r="G33" s="2" t="n">
        <v>95.2494661402362</v>
      </c>
    </row>
    <row r="34" customFormat="false" ht="12.8" hidden="false" customHeight="false" outlineLevel="0" collapsed="false">
      <c r="E34" s="2" t="n">
        <v>14</v>
      </c>
      <c r="F34" s="2" t="n">
        <v>743.017674083194</v>
      </c>
      <c r="G34" s="2" t="n">
        <v>108.356744137133</v>
      </c>
    </row>
    <row r="35" customFormat="false" ht="12.8" hidden="false" customHeight="false" outlineLevel="0" collapsed="false">
      <c r="E35" s="2" t="n">
        <v>15</v>
      </c>
      <c r="F35" s="2" t="n">
        <v>783.36</v>
      </c>
      <c r="G35" s="2" t="n">
        <v>122.4</v>
      </c>
    </row>
    <row r="36" customFormat="false" ht="12.8" hidden="false" customHeight="false" outlineLevel="0" collapsed="false">
      <c r="E36" s="2" t="n">
        <v>16</v>
      </c>
      <c r="F36" s="2" t="n">
        <v>824.304099225523</v>
      </c>
      <c r="G36" s="2" t="n">
        <v>137.384016537587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H3" activeCellId="0" sqref="H3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4</v>
      </c>
      <c r="B1" s="1" t="s">
        <v>39</v>
      </c>
      <c r="C1" s="1" t="s">
        <v>14</v>
      </c>
      <c r="D1" s="1" t="s">
        <v>18</v>
      </c>
      <c r="E1" s="1" t="s">
        <v>40</v>
      </c>
      <c r="F1" s="0" t="s">
        <v>41</v>
      </c>
      <c r="G1" s="0" t="s">
        <v>42</v>
      </c>
      <c r="H1" s="0" t="s">
        <v>43</v>
      </c>
    </row>
    <row r="2" customFormat="false" ht="12.8" hidden="false" customHeight="false" outlineLevel="0" collapsed="false">
      <c r="A2" s="0" t="n">
        <v>8</v>
      </c>
      <c r="B2" s="0" t="n">
        <v>0</v>
      </c>
      <c r="C2" s="0" t="n">
        <v>14</v>
      </c>
      <c r="D2" s="0" t="n">
        <v>8</v>
      </c>
      <c r="E2" s="2" t="n">
        <f aca="false">A2^2 /2 * D2 * 1.2 * SIN(RADIANS(C2))</f>
        <v>74.3184063282179</v>
      </c>
      <c r="F2" s="2" t="n">
        <f aca="false">E2*SIN(RADIANS(C2))</f>
        <v>17.9792497368688</v>
      </c>
      <c r="G2" s="2" t="n">
        <f aca="false">B2^2 /2 * D2 * 1.2 * SIN(RADIANS(C2))</f>
        <v>0</v>
      </c>
      <c r="H2" s="0" t="n">
        <f aca="false">G2*COS(RADIANS(C2))</f>
        <v>0</v>
      </c>
    </row>
    <row r="3" customFormat="false" ht="12.8" hidden="false" customHeight="false" outlineLevel="0" collapsed="false">
      <c r="A3" s="0" t="n">
        <v>8</v>
      </c>
      <c r="B3" s="0" t="n">
        <f aca="false">B2+1</f>
        <v>1</v>
      </c>
      <c r="C3" s="0" t="n">
        <v>14</v>
      </c>
      <c r="D3" s="0" t="n">
        <v>8</v>
      </c>
      <c r="E3" s="2" t="n">
        <f aca="false">A3^2 /2 * D3 * 1.2 * SIN(RADIANS(C3))</f>
        <v>74.3184063282179</v>
      </c>
      <c r="F3" s="2" t="n">
        <f aca="false">E3*SIN(RADIANS(C3))</f>
        <v>17.9792497368688</v>
      </c>
      <c r="G3" s="2" t="n">
        <f aca="false">B3^2 /2 * D3 * 1.2 * SIN(RADIANS(C3))</f>
        <v>1.16122509887841</v>
      </c>
      <c r="H3" s="0" t="n">
        <f aca="false">G3*COS(RADIANS(C3))</f>
        <v>1.12673175068614</v>
      </c>
    </row>
    <row r="4" customFormat="false" ht="12.8" hidden="false" customHeight="false" outlineLevel="0" collapsed="false">
      <c r="A4" s="0" t="n">
        <v>8</v>
      </c>
      <c r="B4" s="0" t="n">
        <f aca="false">B3+1</f>
        <v>2</v>
      </c>
      <c r="C4" s="0" t="n">
        <v>14</v>
      </c>
      <c r="D4" s="0" t="n">
        <v>8</v>
      </c>
      <c r="E4" s="2" t="n">
        <f aca="false">A4^2 /2 * D4 * 1.2 * SIN(RADIANS(C4))</f>
        <v>74.3184063282179</v>
      </c>
      <c r="F4" s="2" t="n">
        <f aca="false">E4*SIN(RADIANS(C4))</f>
        <v>17.9792497368688</v>
      </c>
      <c r="G4" s="2" t="n">
        <f aca="false">B4^2 /2 * D4 * 1.2 * SIN(RADIANS(C4))</f>
        <v>4.64490039551362</v>
      </c>
      <c r="H4" s="0" t="n">
        <f aca="false">G4*COS(RADIANS(C4))</f>
        <v>4.50692700274455</v>
      </c>
    </row>
    <row r="5" customFormat="false" ht="12.8" hidden="false" customHeight="false" outlineLevel="0" collapsed="false">
      <c r="A5" s="0" t="n">
        <v>8</v>
      </c>
      <c r="B5" s="0" t="n">
        <f aca="false">B4+1</f>
        <v>3</v>
      </c>
      <c r="C5" s="0" t="n">
        <v>14</v>
      </c>
      <c r="D5" s="0" t="n">
        <v>8</v>
      </c>
      <c r="E5" s="2" t="n">
        <f aca="false">A5^2 /2 * D5 * 1.2 * SIN(RADIANS(C5))</f>
        <v>74.3184063282179</v>
      </c>
      <c r="F5" s="2" t="n">
        <f aca="false">E5*SIN(RADIANS(C5))</f>
        <v>17.9792497368688</v>
      </c>
      <c r="G5" s="2" t="n">
        <f aca="false">B5^2 /2 * D5 * 1.2 * SIN(RADIANS(C5))</f>
        <v>10.4510258899056</v>
      </c>
      <c r="H5" s="0" t="n">
        <f aca="false">G5*COS(RADIANS(C5))</f>
        <v>10.1405857561752</v>
      </c>
    </row>
    <row r="6" customFormat="false" ht="12.8" hidden="false" customHeight="false" outlineLevel="0" collapsed="false">
      <c r="A6" s="0" t="n">
        <v>8</v>
      </c>
      <c r="B6" s="0" t="n">
        <f aca="false">B5+1</f>
        <v>4</v>
      </c>
      <c r="C6" s="0" t="n">
        <v>14</v>
      </c>
      <c r="D6" s="0" t="n">
        <v>8</v>
      </c>
      <c r="E6" s="2" t="n">
        <f aca="false">A6^2 /2 * D6 * 1.2 * SIN(RADIANS(C6))</f>
        <v>74.3184063282179</v>
      </c>
      <c r="F6" s="2" t="n">
        <f aca="false">E6*SIN(RADIANS(C6))</f>
        <v>17.9792497368688</v>
      </c>
      <c r="G6" s="2" t="n">
        <f aca="false">B6^2 /2 * D6 * 1.2 * SIN(RADIANS(C6))</f>
        <v>18.5796015820545</v>
      </c>
      <c r="H6" s="0" t="n">
        <f aca="false">G6*COS(RADIANS(C6))</f>
        <v>18.0277080109782</v>
      </c>
    </row>
    <row r="7" customFormat="false" ht="12.8" hidden="false" customHeight="false" outlineLevel="0" collapsed="false">
      <c r="A7" s="0" t="n">
        <v>8</v>
      </c>
      <c r="B7" s="0" t="n">
        <f aca="false">B6+1</f>
        <v>5</v>
      </c>
      <c r="C7" s="0" t="n">
        <v>14</v>
      </c>
      <c r="D7" s="0" t="n">
        <v>8</v>
      </c>
      <c r="E7" s="2" t="n">
        <f aca="false">A7^2 /2 * D7 * 1.2 * SIN(RADIANS(C7))</f>
        <v>74.3184063282179</v>
      </c>
      <c r="F7" s="2" t="n">
        <f aca="false">E7*SIN(RADIANS(C7))</f>
        <v>17.9792497368688</v>
      </c>
      <c r="G7" s="2" t="n">
        <f aca="false">B7^2 /2 * D7 * 1.2 * SIN(RADIANS(C7))</f>
        <v>29.0306274719601</v>
      </c>
      <c r="H7" s="0" t="n">
        <f aca="false">G7*COS(RADIANS(C7))</f>
        <v>28.1682937671534</v>
      </c>
    </row>
    <row r="8" customFormat="false" ht="12.8" hidden="false" customHeight="false" outlineLevel="0" collapsed="false">
      <c r="A8" s="0" t="n">
        <v>8</v>
      </c>
      <c r="B8" s="0" t="n">
        <f aca="false">B7+1</f>
        <v>6</v>
      </c>
      <c r="C8" s="0" t="n">
        <v>14</v>
      </c>
      <c r="D8" s="0" t="n">
        <v>8</v>
      </c>
      <c r="E8" s="2" t="n">
        <f aca="false">A8^2 /2 * D8 * 1.2 * SIN(RADIANS(C8))</f>
        <v>74.3184063282179</v>
      </c>
      <c r="F8" s="2" t="n">
        <f aca="false">E8*SIN(RADIANS(C8))</f>
        <v>17.9792497368688</v>
      </c>
      <c r="G8" s="2" t="n">
        <f aca="false">B8^2 /2 * D8 * 1.2 * SIN(RADIANS(C8))</f>
        <v>41.8041035596226</v>
      </c>
      <c r="H8" s="0" t="n">
        <f aca="false">G8*COS(RADIANS(C8))</f>
        <v>40.562343024701</v>
      </c>
    </row>
    <row r="9" customFormat="false" ht="12.8" hidden="false" customHeight="false" outlineLevel="0" collapsed="false">
      <c r="A9" s="0" t="n">
        <v>8</v>
      </c>
      <c r="B9" s="0" t="n">
        <f aca="false">B8+1</f>
        <v>7</v>
      </c>
      <c r="C9" s="0" t="n">
        <v>14</v>
      </c>
      <c r="D9" s="0" t="n">
        <v>8</v>
      </c>
      <c r="E9" s="2" t="n">
        <f aca="false">A9^2 /2 * D9 * 1.2 * SIN(RADIANS(C9))</f>
        <v>74.3184063282179</v>
      </c>
      <c r="F9" s="2" t="n">
        <f aca="false">E9*SIN(RADIANS(C9))</f>
        <v>17.9792497368688</v>
      </c>
      <c r="G9" s="2" t="n">
        <f aca="false">B9^2 /2 * D9 * 1.2 * SIN(RADIANS(C9))</f>
        <v>56.9000298450418</v>
      </c>
      <c r="H9" s="0" t="n">
        <f aca="false">G9*COS(RADIANS(C9))</f>
        <v>55.2098557836208</v>
      </c>
    </row>
    <row r="10" customFormat="false" ht="12.8" hidden="false" customHeight="false" outlineLevel="0" collapsed="false">
      <c r="A10" s="0" t="n">
        <v>8</v>
      </c>
      <c r="B10" s="0" t="n">
        <f aca="false">B9+1</f>
        <v>8</v>
      </c>
      <c r="C10" s="0" t="n">
        <v>14</v>
      </c>
      <c r="D10" s="0" t="n">
        <v>8</v>
      </c>
      <c r="E10" s="2" t="n">
        <f aca="false">A10^2 /2 * D10 * 1.2 * SIN(RADIANS(C10))</f>
        <v>74.3184063282179</v>
      </c>
      <c r="F10" s="2" t="n">
        <f aca="false">E10*SIN(RADIANS(C10))</f>
        <v>17.9792497368688</v>
      </c>
      <c r="G10" s="2" t="n">
        <f aca="false">B10^2 /2 * D10 * 1.2 * SIN(RADIANS(C10))</f>
        <v>74.3184063282179</v>
      </c>
      <c r="H10" s="0" t="n">
        <f aca="false">G10*COS(RADIANS(C10))</f>
        <v>72.1108320439128</v>
      </c>
    </row>
    <row r="11" customFormat="false" ht="12.8" hidden="false" customHeight="false" outlineLevel="0" collapsed="false">
      <c r="A11" s="0" t="n">
        <v>8</v>
      </c>
      <c r="B11" s="0" t="n">
        <f aca="false">B10+1</f>
        <v>9</v>
      </c>
      <c r="C11" s="0" t="n">
        <v>14</v>
      </c>
      <c r="D11" s="0" t="n">
        <v>8</v>
      </c>
      <c r="E11" s="2" t="n">
        <f aca="false">A11^2 /2 * D11 * 1.2 * SIN(RADIANS(C11))</f>
        <v>74.3184063282179</v>
      </c>
      <c r="F11" s="2" t="n">
        <f aca="false">E11*SIN(RADIANS(C11))</f>
        <v>17.9792497368688</v>
      </c>
      <c r="G11" s="2" t="n">
        <f aca="false">B11^2 /2 * D11 * 1.2 * SIN(RADIANS(C11))</f>
        <v>94.0592330091508</v>
      </c>
      <c r="H11" s="0" t="n">
        <f aca="false">G11*COS(RADIANS(C11))</f>
        <v>91.2652718055772</v>
      </c>
    </row>
    <row r="12" customFormat="false" ht="12.8" hidden="false" customHeight="false" outlineLevel="0" collapsed="false">
      <c r="A12" s="0" t="n">
        <v>8</v>
      </c>
      <c r="B12" s="0" t="n">
        <f aca="false">B11+1</f>
        <v>10</v>
      </c>
      <c r="C12" s="0" t="n">
        <v>14</v>
      </c>
      <c r="D12" s="0" t="n">
        <v>8</v>
      </c>
      <c r="E12" s="2" t="n">
        <f aca="false">A12^2 /2 * D12 * 1.2 * SIN(RADIANS(C12))</f>
        <v>74.3184063282179</v>
      </c>
      <c r="F12" s="2" t="n">
        <f aca="false">E12*SIN(RADIANS(C12))</f>
        <v>17.9792497368688</v>
      </c>
      <c r="G12" s="2" t="n">
        <f aca="false">B12^2 /2 * D12 * 1.2 * SIN(RADIANS(C12))</f>
        <v>116.122509887841</v>
      </c>
      <c r="H12" s="0" t="n">
        <f aca="false">G12*COS(RADIANS(C12))</f>
        <v>112.673175068614</v>
      </c>
    </row>
    <row r="13" customFormat="false" ht="12.8" hidden="false" customHeight="false" outlineLevel="0" collapsed="false">
      <c r="A13" s="0" t="n">
        <v>8</v>
      </c>
      <c r="B13" s="0" t="n">
        <f aca="false">B12+1</f>
        <v>11</v>
      </c>
      <c r="C13" s="0" t="n">
        <v>14</v>
      </c>
      <c r="D13" s="0" t="n">
        <v>8</v>
      </c>
      <c r="E13" s="2" t="n">
        <f aca="false">A13^2 /2 * D13 * 1.2 * SIN(RADIANS(C13))</f>
        <v>74.3184063282179</v>
      </c>
      <c r="F13" s="2" t="n">
        <f aca="false">E13*SIN(RADIANS(C13))</f>
        <v>17.9792497368688</v>
      </c>
      <c r="G13" s="2" t="n">
        <f aca="false">B13^2 /2 * D13 * 1.2 * SIN(RADIANS(C13))</f>
        <v>140.508236964287</v>
      </c>
      <c r="H13" s="0" t="n">
        <f aca="false">G13*COS(RADIANS(C13))</f>
        <v>136.334541833023</v>
      </c>
    </row>
    <row r="14" customFormat="false" ht="12.8" hidden="false" customHeight="false" outlineLevel="0" collapsed="false">
      <c r="A14" s="0" t="n">
        <v>8</v>
      </c>
      <c r="B14" s="0" t="n">
        <f aca="false">B13+1</f>
        <v>12</v>
      </c>
      <c r="C14" s="0" t="n">
        <v>14</v>
      </c>
      <c r="D14" s="0" t="n">
        <v>8</v>
      </c>
      <c r="E14" s="2" t="n">
        <f aca="false">A14^2 /2 * D14 * 1.2 * SIN(RADIANS(C14))</f>
        <v>74.3184063282179</v>
      </c>
      <c r="F14" s="2" t="n">
        <f aca="false">E14*SIN(RADIANS(C14))</f>
        <v>17.9792497368688</v>
      </c>
      <c r="G14" s="2" t="n">
        <f aca="false">B14^2 /2 * D14 * 1.2 * SIN(RADIANS(C14))</f>
        <v>167.21641423849</v>
      </c>
      <c r="H14" s="0" t="n">
        <f aca="false">G14*COS(RADIANS(C14))</f>
        <v>162.249372098804</v>
      </c>
    </row>
    <row r="15" customFormat="false" ht="12.8" hidden="false" customHeight="false" outlineLevel="0" collapsed="false">
      <c r="A15" s="0" t="n">
        <v>8</v>
      </c>
      <c r="B15" s="0" t="n">
        <f aca="false">B14+1</f>
        <v>13</v>
      </c>
      <c r="C15" s="0" t="n">
        <v>14</v>
      </c>
      <c r="D15" s="0" t="n">
        <v>8</v>
      </c>
      <c r="E15" s="2" t="n">
        <f aca="false">A15^2 /2 * D15 * 1.2 * SIN(RADIANS(C15))</f>
        <v>74.3184063282179</v>
      </c>
      <c r="F15" s="2" t="n">
        <f aca="false">E15*SIN(RADIANS(C15))</f>
        <v>17.9792497368688</v>
      </c>
      <c r="G15" s="2" t="n">
        <f aca="false">B15^2 /2 * D15 * 1.2 * SIN(RADIANS(C15))</f>
        <v>196.24704171045</v>
      </c>
      <c r="H15" s="0" t="n">
        <f aca="false">G15*COS(RADIANS(C15))</f>
        <v>190.417665865957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365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2020-08-30T13:19:25Z</dcterms:created>
  <dc:creator/>
  <dc:description/>
  <dc:language>en-CA</dc:language>
  <cp:lastModifiedBy/>
  <dcterms:modified xsi:type="dcterms:W3CDTF">2020-09-09T08:38:40Z</dcterms:modified>
  <cp:revision>6</cp:revision>
  <dc:subject/>
  <dc:title/>
</cp:coreProperties>
</file>